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قائمة الدخل" sheetId="1" state="visible" r:id="rId3"/>
    <sheet name="مؤشرات الأداء المالي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<sst xmlns="http://schemas.openxmlformats.org/spreadsheetml/2006/main" count="42" uniqueCount="40">
  <si>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قائمة الدخل الإدارية التفصيلية</t>
  </si>
  <si>
    <t xml:space="preserve">دليل الاستخدام: الخلايا الصفراء هي خلايا الإدخال (عدّلها بحسب بياناتك) — باقي الخلايا صيغ تحسب تلقائيًا ولا يُنصح بتعديلها يدويًا.</t>
  </si>
  <si>
    <t xml:space="preserve">الإيرادات</t>
  </si>
  <si>
    <t xml:space="preserve">تكلفة المبيعات</t>
  </si>
  <si>
    <t xml:space="preserve">◄ مجمل الربح</t>
  </si>
  <si>
    <t xml:space="preserve">مصاريف بيع وتسويق</t>
  </si>
  <si>
    <t xml:space="preserve">رواتب وأجور إدارية</t>
  </si>
  <si>
    <t xml:space="preserve">إيجارات</t>
  </si>
  <si>
    <t xml:space="preserve">إهلاكات</t>
  </si>
  <si>
    <t xml:space="preserve">مصاريف إدارية أخرى</t>
  </si>
  <si>
    <t xml:space="preserve">إجمالي المصاريف التشغيلية</t>
  </si>
  <si>
    <t xml:space="preserve">◄ صافي الربح التشغيلي</t>
  </si>
  <si>
    <t xml:space="preserve">مصاريف تمويلية (فوائد/تمويل)</t>
  </si>
  <si>
    <t xml:space="preserve">إيرادات أخرى</t>
  </si>
  <si>
    <t xml:space="preserve">◄ صافي الربح قبل الزكاة</t>
  </si>
  <si>
    <t xml:space="preserve">الزكاة الشرعية المقدرة (2.5%)</t>
  </si>
  <si>
    <t xml:space="preserve">◄ صافي ربح الفترة</t>
  </si>
  <si>
    <t xml:space="preserve">الزكاة المقدرة هنا مبسّطة للأغراض الإدارية فقط، ولا تُغني عن الإقرار الزكوي النظامي المُعد وفق أنظمة هيئة الزكاة والضريبة والجمارك.</t>
  </si>
  <si>
    <t xml:space="preserve">قالب من إعداد NITROTECH ONE — nitrotechone.com  |  للاستشارات المحاسبية والتقنية</t>
  </si>
  <si>
    <t xml:space="preserve">مؤشرات الأداء المالي الرئيسية (KPIs)</t>
  </si>
  <si>
    <t xml:space="preserve">بيانات إضافية من قائمة المركز المالي</t>
  </si>
  <si>
    <t xml:space="preserve">متوسط المخزون خلال الفترة</t>
  </si>
  <si>
    <t xml:space="preserve">متوسط الذمم المدينة خلال الفترة</t>
  </si>
  <si>
    <t xml:space="preserve">الأصول المتداولة</t>
  </si>
  <si>
    <t xml:space="preserve">الالتزامات المتداولة</t>
  </si>
  <si>
    <t xml:space="preserve">إجمالي حقوق الملكية</t>
  </si>
  <si>
    <t xml:space="preserve">إجمالي الأصول</t>
  </si>
  <si>
    <t xml:space="preserve">مؤشرات الربحية</t>
  </si>
  <si>
    <t xml:space="preserve">هامش مجمل الربح</t>
  </si>
  <si>
    <t xml:space="preserve">هامش الربح التشغيلي</t>
  </si>
  <si>
    <t xml:space="preserve">هامش صافي الربح</t>
  </si>
  <si>
    <t xml:space="preserve">العائد على حقوق الملكية (ROE)</t>
  </si>
  <si>
    <t xml:space="preserve">العائد على الأصول (ROA)</t>
  </si>
  <si>
    <t xml:space="preserve">مؤشرات السيولة والكفاءة</t>
  </si>
  <si>
    <t xml:space="preserve">نسبة التداول (Current Ratio)</t>
  </si>
  <si>
    <t xml:space="preserve">معدل دوران المخزون (مرة/سنة)</t>
  </si>
  <si>
    <t xml:space="preserve">متوسط فترة تخزين البضاعة (يوم)</t>
  </si>
  <si>
    <t xml:space="preserve">معدل دوران الذمم المدينة (مرة/سنة)</t>
  </si>
  <si>
    <t xml:space="preserve">متوسط فترة التحصيل (يوم)</t>
  </si>
  <si>
    <t xml:space="preserve">المؤشرات تُحدَّث تلقائيًا من بيانات قائمة الدخل وبيانات المركز المالي التي تُدخلها في الخلايا الصفراء أعلاه.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</si>
</sst>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#,##0"/>
    <numFmt numFmtId="167" formatCode="0.0%"/>
    <numFmt numFmtId="168" formatCode="0.00"/>
    <numFmt numFmtId="169" formatCode="0.0"/>
    <numFmt numFmtId="170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11"/>
      <name val="Arial"/>
      <family val="0"/>
      <charset val="1"/>
    </font>
    <font>
      <sz val="10.5"/>
      <color rgb="FF2F6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sz val="10.5"/>
      <color rgb="FF1A1A2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i val="true"/>
      <sz val="9"/>
      <color rgb="FF9AA5B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FFF7CC"/>
        <bgColor rgb="FFFFFFFF"/>
      </patternFill>
    </fill>
    <fill>
      <patternFill patternType="solid">
        <fgColor rgb="FFEAF1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2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FFF"/>
      <rgbColor rgb="FF33CCCC"/>
      <rgbColor rgb="FF99CC00"/>
      <rgbColor rgb="FFFFCC00"/>
      <rgbColor rgb="FFFF9900"/>
      <rgbColor rgb="FFFF6600"/>
      <rgbColor rgb="FF6B7280"/>
      <rgbColor rgb="FF9AA5B8"/>
      <rgbColor rgb="FF003366"/>
      <rgbColor rgb="FF339966"/>
      <rgbColor rgb="FF003300"/>
      <rgbColor rgb="FF333300"/>
      <rgbColor rgb="FF993300"/>
      <rgbColor rgb="FF993366"/>
      <rgbColor rgb="FF1F3B73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</cols>
  <sheetData>
    <row r="1" customFormat="false" ht="27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3" customFormat="false" ht="15" hidden="false" customHeight="false" outlineLevel="0" collapsed="false">
      <c r="A3" s="3" t="s">
        <v>2</v>
      </c>
      <c r="B3" s="4" t="n">
        <v>800000</v>
      </c>
    </row>
    <row r="4" customFormat="false" ht="15" hidden="false" customHeight="false" outlineLevel="0" collapsed="false">
      <c r="A4" s="3" t="s">
        <v>3</v>
      </c>
      <c r="B4" s="4" t="n">
        <v>480000</v>
      </c>
    </row>
    <row r="5" customFormat="false" ht="15" hidden="false" customHeight="false" outlineLevel="0" collapsed="false">
      <c r="A5" s="5" t="s">
        <v>4</v>
      </c>
      <c r="B5" s="6" t="n">
        <f aca="false">B3-B4</f>
        <v>320000</v>
      </c>
    </row>
    <row r="7" customFormat="false" ht="15" hidden="false" customHeight="false" outlineLevel="0" collapsed="false">
      <c r="A7" s="7" t="s">
        <v>5</v>
      </c>
      <c r="B7" s="4" t="n">
        <v>55000</v>
      </c>
    </row>
    <row r="8" customFormat="false" ht="15" hidden="false" customHeight="false" outlineLevel="0" collapsed="false">
      <c r="A8" s="7" t="s">
        <v>6</v>
      </c>
      <c r="B8" s="4" t="n">
        <v>90000</v>
      </c>
    </row>
    <row r="9" customFormat="false" ht="15" hidden="false" customHeight="false" outlineLevel="0" collapsed="false">
      <c r="A9" s="7" t="s">
        <v>7</v>
      </c>
      <c r="B9" s="4" t="n">
        <v>30000</v>
      </c>
    </row>
    <row r="10" customFormat="false" ht="15" hidden="false" customHeight="false" outlineLevel="0" collapsed="false">
      <c r="A10" s="7" t="s">
        <v>8</v>
      </c>
      <c r="B10" s="4" t="n">
        <v>18000</v>
      </c>
    </row>
    <row r="11" customFormat="false" ht="15" hidden="false" customHeight="false" outlineLevel="0" collapsed="false">
      <c r="A11" s="7" t="s">
        <v>9</v>
      </c>
      <c r="B11" s="4" t="n">
        <v>22000</v>
      </c>
    </row>
    <row r="12" customFormat="false" ht="15" hidden="false" customHeight="false" outlineLevel="0" collapsed="false">
      <c r="A12" s="8" t="s">
        <v>10</v>
      </c>
      <c r="B12" s="9" t="n">
        <f aca="false">SUM(B7:B11)</f>
        <v>215000</v>
      </c>
    </row>
    <row r="14" customFormat="false" ht="15" hidden="false" customHeight="false" outlineLevel="0" collapsed="false">
      <c r="A14" s="5" t="s">
        <v>11</v>
      </c>
      <c r="B14" s="6" t="n">
        <f aca="false">B5-B12</f>
        <v>105000</v>
      </c>
    </row>
    <row r="16" customFormat="false" ht="15" hidden="false" customHeight="false" outlineLevel="0" collapsed="false">
      <c r="A16" s="3" t="s">
        <v>12</v>
      </c>
      <c r="B16" s="4" t="n">
        <v>6000</v>
      </c>
    </row>
    <row r="17" customFormat="false" ht="15" hidden="false" customHeight="false" outlineLevel="0" collapsed="false">
      <c r="A17" s="3" t="s">
        <v>13</v>
      </c>
      <c r="B17" s="4" t="n">
        <v>2000</v>
      </c>
    </row>
    <row r="18" customFormat="false" ht="15" hidden="false" customHeight="false" outlineLevel="0" collapsed="false">
      <c r="A18" s="5" t="s">
        <v>14</v>
      </c>
      <c r="B18" s="6" t="n">
        <f aca="false">B14-B16+B17</f>
        <v>101000</v>
      </c>
    </row>
    <row r="19" customFormat="false" ht="15" hidden="false" customHeight="false" outlineLevel="0" collapsed="false">
      <c r="A19" s="3" t="s">
        <v>15</v>
      </c>
      <c r="B19" s="10" t="n">
        <f aca="false">MAX(B18,0)*0.025</f>
        <v>2525</v>
      </c>
    </row>
    <row r="20" customFormat="false" ht="15" hidden="false" customHeight="false" outlineLevel="0" collapsed="false">
      <c r="A20" s="11" t="s">
        <v>16</v>
      </c>
      <c r="B20" s="12" t="n">
        <f aca="false">B18-B19</f>
        <v>98475</v>
      </c>
    </row>
    <row r="22" customFormat="false" ht="23.85" hidden="false" customHeight="true" outlineLevel="0" collapsed="false">
      <c r="A22" s="13" t="s">
        <v>17</v>
      </c>
      <c r="B22" s="13"/>
    </row>
    <row r="24" customFormat="false" ht="11.9" hidden="false" customHeight="false" outlineLevel="0" collapsed="false">
      <c r="A24" s="14" t="s">
        <v>18</v>
      </c>
      <c r="B24" s="14"/>
    </row>
  </sheetData>
  <mergeCells count="4">
    <mergeCell ref="A1:B1"/>
    <mergeCell ref="A2:B2"/>
    <mergeCell ref="A22:B22"/>
    <mergeCell ref="A24:B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</cols>
  <sheetData>
    <row r="1" customFormat="false" ht="17.35" hidden="false" customHeight="true" outlineLevel="0" collapsed="false">
      <c r="A1" s="1" t="s">
        <v>19</v>
      </c>
      <c r="B1" s="1"/>
    </row>
    <row r="2" customFormat="false" ht="30" hidden="false" customHeight="true" outlineLevel="0" collapsed="false">
      <c r="A2" s="2" t="s">
        <v>1</v>
      </c>
      <c r="B2" s="2"/>
    </row>
    <row r="3" customFormat="false" ht="15" hidden="false" customHeight="false" outlineLevel="0" collapsed="false">
      <c r="A3" s="5" t="s">
        <v>20</v>
      </c>
      <c r="B3" s="15"/>
    </row>
    <row r="4" customFormat="false" ht="15" hidden="false" customHeight="false" outlineLevel="0" collapsed="false">
      <c r="A4" s="3" t="s">
        <v>21</v>
      </c>
      <c r="B4" s="16" t="n">
        <v>90000</v>
      </c>
    </row>
    <row r="5" customFormat="false" ht="15" hidden="false" customHeight="false" outlineLevel="0" collapsed="false">
      <c r="A5" s="3" t="s">
        <v>22</v>
      </c>
      <c r="B5" s="16" t="n">
        <v>130000</v>
      </c>
    </row>
    <row r="6" customFormat="false" ht="15" hidden="false" customHeight="false" outlineLevel="0" collapsed="false">
      <c r="A6" s="3" t="s">
        <v>23</v>
      </c>
      <c r="B6" s="16" t="n">
        <v>350000</v>
      </c>
    </row>
    <row r="7" customFormat="false" ht="15" hidden="false" customHeight="false" outlineLevel="0" collapsed="false">
      <c r="A7" s="3" t="s">
        <v>24</v>
      </c>
      <c r="B7" s="16" t="n">
        <v>180000</v>
      </c>
    </row>
    <row r="8" customFormat="false" ht="15" hidden="false" customHeight="false" outlineLevel="0" collapsed="false">
      <c r="A8" s="3" t="s">
        <v>25</v>
      </c>
      <c r="B8" s="16" t="n">
        <v>420000</v>
      </c>
    </row>
    <row r="9" customFormat="false" ht="15" hidden="false" customHeight="false" outlineLevel="0" collapsed="false">
      <c r="A9" s="3" t="s">
        <v>26</v>
      </c>
      <c r="B9" s="16" t="n">
        <v>700000</v>
      </c>
    </row>
    <row r="11" customFormat="false" ht="15" hidden="false" customHeight="false" outlineLevel="0" collapsed="false">
      <c r="A11" s="5" t="s">
        <v>27</v>
      </c>
      <c r="B11" s="15"/>
    </row>
    <row r="12" customFormat="false" ht="15" hidden="false" customHeight="false" outlineLevel="0" collapsed="false">
      <c r="A12" s="3" t="s">
        <v>28</v>
      </c>
      <c r="B12" s="17" t="n">
        <f aca="false">IFERROR('قائمة الدخل'!B5/'قائمة الدخل'!B3,0)</f>
        <v>0.4</v>
      </c>
    </row>
    <row r="13" customFormat="false" ht="15" hidden="false" customHeight="false" outlineLevel="0" collapsed="false">
      <c r="A13" s="3" t="s">
        <v>29</v>
      </c>
      <c r="B13" s="17" t="n">
        <f aca="false">IFERROR('قائمة الدخل'!B14/'قائمة الدخل'!B3,0)</f>
        <v>0.13125</v>
      </c>
    </row>
    <row r="14" customFormat="false" ht="15" hidden="false" customHeight="false" outlineLevel="0" collapsed="false">
      <c r="A14" s="3" t="s">
        <v>30</v>
      </c>
      <c r="B14" s="17" t="n">
        <f aca="false">IFERROR('قائمة الدخل'!B20/'قائمة الدخل'!B3,0)</f>
        <v>0.12309375</v>
      </c>
    </row>
    <row r="15" customFormat="false" ht="15" hidden="false" customHeight="false" outlineLevel="0" collapsed="false">
      <c r="A15" s="3" t="s">
        <v>31</v>
      </c>
      <c r="B15" s="17" t="n">
        <f aca="false">IFERROR('قائمة الدخل'!B20/B8,0)</f>
        <v>0.234464285714286</v>
      </c>
    </row>
    <row r="16" customFormat="false" ht="15" hidden="false" customHeight="false" outlineLevel="0" collapsed="false">
      <c r="A16" s="3" t="s">
        <v>32</v>
      </c>
      <c r="B16" s="17" t="n">
        <f aca="false">IFERROR('قائمة الدخل'!B20/B9,0)</f>
        <v>0.140678571428571</v>
      </c>
    </row>
    <row r="18" customFormat="false" ht="15" hidden="false" customHeight="false" outlineLevel="0" collapsed="false">
      <c r="A18" s="5" t="s">
        <v>33</v>
      </c>
      <c r="B18" s="15"/>
    </row>
    <row r="19" customFormat="false" ht="15" hidden="false" customHeight="false" outlineLevel="0" collapsed="false">
      <c r="A19" s="3" t="s">
        <v>34</v>
      </c>
      <c r="B19" s="18" t="n">
        <f aca="false">IFERROR(B6/B7,0)</f>
        <v>1.94444444444444</v>
      </c>
    </row>
    <row r="20" customFormat="false" ht="15" hidden="false" customHeight="false" outlineLevel="0" collapsed="false">
      <c r="A20" s="3" t="s">
        <v>35</v>
      </c>
      <c r="B20" s="19" t="n">
        <f aca="false">IFERROR('قائمة الدخل'!B4/B4,0)</f>
        <v>5.33333333333333</v>
      </c>
    </row>
    <row r="21" customFormat="false" ht="15" hidden="false" customHeight="false" outlineLevel="0" collapsed="false">
      <c r="A21" s="3" t="s">
        <v>36</v>
      </c>
      <c r="B21" s="20" t="n">
        <f aca="false">IFERROR(365/(('قائمة الدخل'!B4)/B4),0)</f>
        <v>68.4375</v>
      </c>
    </row>
    <row r="22" customFormat="false" ht="15" hidden="false" customHeight="false" outlineLevel="0" collapsed="false">
      <c r="A22" s="3" t="s">
        <v>37</v>
      </c>
      <c r="B22" s="19" t="n">
        <f aca="false">IFERROR('قائمة الدخل'!B3/B5,0)</f>
        <v>6.15384615384615</v>
      </c>
    </row>
    <row r="23" customFormat="false" ht="15" hidden="false" customHeight="false" outlineLevel="0" collapsed="false">
      <c r="A23" s="3" t="s">
        <v>38</v>
      </c>
      <c r="B23" s="20" t="n">
        <f aca="false">IFERROR(365/(('قائمة الدخل'!B3)/B5),0)</f>
        <v>59.3125</v>
      </c>
    </row>
    <row r="25" customFormat="false" ht="23.85" hidden="false" customHeight="true" outlineLevel="0" collapsed="false">
      <c r="A25" s="13" t="s">
        <v>39</v>
      </c>
      <c r="B25" s="13"/>
    </row>
    <row r="27" customFormat="false" ht="11.9" hidden="false" customHeight="false" outlineLevel="0" collapsed="false">
      <c r="A27" s="14" t="s">
        <v>18</v>
      </c>
      <c r="B27" s="14"/>
    </row>
  </sheetData>
  <mergeCells count="4">
    <mergeCell ref="A1:B1"/>
    <mergeCell ref="A2:B2"/>
    <mergeCell ref="A25:B25"/>
    <mergeCell ref="A27:B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2026-09-06T16:05:27Z</dcterms:created>
  <dc:creator>openpyxl</dc:creator>
  <dc:description/>
  <dc:language>en-US</dc:language>
  <cp:lastModifiedBy/>
  <dcterms:modified xsi:type="dcterms:W3CDTF">2026-09-06T16:05:27Z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